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Appendix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<sst xmlns="http://schemas.openxmlformats.org/spreadsheetml/2006/main" count="37" uniqueCount="33">
  <si>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MEDIUM TERM FINANCIAL STRATEGY 2013-14 to 2016-17</t>
  </si>
  <si>
    <t>2012-13</t>
  </si>
  <si>
    <t>2013-14</t>
  </si>
  <si>
    <t>2014-15</t>
  </si>
  <si>
    <t>2015/16</t>
  </si>
  <si>
    <t>2016-17</t>
  </si>
  <si>
    <t>£000</t>
  </si>
  <si>
    <t>Budget Requirement Brought Forward</t>
  </si>
  <si>
    <t>Capital Financing Costs</t>
  </si>
  <si>
    <t>Grant Changes</t>
  </si>
  <si>
    <t>Other Technical Changes</t>
  </si>
  <si>
    <t>Inflation</t>
  </si>
  <si>
    <t>Transformation</t>
  </si>
  <si>
    <t>Community Health and Wellbeing</t>
  </si>
  <si>
    <t>Children and Families</t>
  </si>
  <si>
    <t>Environment and Enterprise</t>
  </si>
  <si>
    <t xml:space="preserve">Resources </t>
  </si>
  <si>
    <t>Total</t>
  </si>
  <si>
    <t>FUNDING GAP</t>
  </si>
  <si>
    <t>Total Change in Budget Requirement</t>
  </si>
  <si>
    <t>Revised Budget Requirement</t>
  </si>
  <si>
    <t>Collection Fund Deficit/-surplus</t>
  </si>
  <si>
    <t>Revenue Support Grant</t>
  </si>
  <si>
    <t>Top Up</t>
  </si>
  <si>
    <t>Retained Non Domestic Rates</t>
  </si>
  <si>
    <t>Amount to be raised from Council Tax</t>
  </si>
  <si>
    <t>Council Tax at Band D</t>
  </si>
  <si>
    <t>Increase in Council Tax (%)</t>
  </si>
  <si>
    <t>Tax Base</t>
  </si>
  <si>
    <t>Collection rate</t>
  </si>
  <si>
    <t>Gross Tax Base</t>
  </si>
  <si>
    <t>APPENDIX 1</t>
  </si>
  <si>
    <t>(AS APPROVED BY CABINET / COUNCIL FEBRUARY 2013)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</si>
</sst>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;[Red]&quot;-£&quot;#,##0"/>
    <numFmt numFmtId="165" formatCode="#,##0.000"/>
    <numFmt numFmtId="166" formatCode="#,##0.000;\-#,##0.000"/>
    <numFmt numFmtId="167" formatCode="&quot;£&quot;#,##0.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quotePrefix="1">
      <alignment horizontal="left" vertical="top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right" vertical="top" wrapText="1"/>
    </xf>
    <xf numFmtId="0" fontId="0" fillId="24" borderId="10" xfId="0" applyFont="1" applyFill="1" applyBorder="1" applyAlignment="1">
      <alignment vertical="top"/>
    </xf>
    <xf numFmtId="164" fontId="2" fillId="24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3" fontId="0" fillId="0" borderId="10" xfId="42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 quotePrefix="1">
      <alignment horizontal="left" vertical="top" wrapText="1"/>
    </xf>
    <xf numFmtId="0" fontId="0" fillId="0" borderId="10" xfId="0" applyFill="1" applyBorder="1" applyAlignment="1" quotePrefix="1">
      <alignment horizontal="left"/>
    </xf>
    <xf numFmtId="3" fontId="0" fillId="0" borderId="10" xfId="42" applyNumberFormat="1" applyFon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>
      <alignment horizontal="right" vertical="top" wrapText="1"/>
    </xf>
    <xf numFmtId="37" fontId="2" fillId="0" borderId="10" xfId="0" applyNumberFormat="1" applyFont="1" applyFill="1" applyBorder="1" applyAlignment="1">
      <alignment horizontal="right" vertical="top" wrapText="1"/>
    </xf>
    <xf numFmtId="3" fontId="2" fillId="0" borderId="10" xfId="42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165" fontId="2" fillId="0" borderId="10" xfId="42" applyNumberFormat="1" applyFont="1" applyFill="1" applyBorder="1" applyAlignment="1" applyProtection="1">
      <alignment vertical="top" wrapText="1"/>
      <protection/>
    </xf>
    <xf numFmtId="166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3" fontId="0" fillId="0" borderId="10" xfId="42" applyNumberFormat="1" applyFont="1" applyFill="1" applyBorder="1" applyAlignment="1" applyProtection="1">
      <alignment vertical="top" wrapText="1"/>
      <protection/>
    </xf>
    <xf numFmtId="3" fontId="0" fillId="0" borderId="10" xfId="0" applyNumberFormat="1" applyFill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67" fontId="2" fillId="0" borderId="10" xfId="44" applyNumberFormat="1" applyFont="1" applyFill="1" applyBorder="1" applyAlignment="1" applyProtection="1">
      <alignment horizontal="right" vertical="top" wrapText="1"/>
      <protection/>
    </xf>
    <xf numFmtId="44" fontId="2" fillId="0" borderId="10" xfId="44" applyFont="1" applyFill="1" applyBorder="1" applyAlignment="1" applyProtection="1">
      <alignment horizontal="right" vertical="top" wrapText="1"/>
      <protection/>
    </xf>
    <xf numFmtId="39" fontId="2" fillId="0" borderId="10" xfId="42" applyNumberFormat="1" applyFont="1" applyFill="1" applyBorder="1" applyAlignment="1" applyProtection="1">
      <alignment vertical="top" wrapText="1"/>
      <protection/>
    </xf>
    <xf numFmtId="10" fontId="0" fillId="0" borderId="10" xfId="0" applyNumberForma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40.7109375" style="0" customWidth="1"/>
    <col min="2" max="6" width="10.7109375" style="0" customWidth="1"/>
  </cols>
  <sheetData>
    <row r="1" spans="1:6" ht="12.75">
      <c r="A1" s="1" t="s">
        <v>0</v>
      </c>
      <c r="F1" s="30" t="s">
        <v>31</v>
      </c>
    </row>
    <row r="2" ht="12.75">
      <c r="A2" s="29" t="s">
        <v>32</v>
      </c>
    </row>
    <row r="3" ht="12.75">
      <c r="A3" s="29"/>
    </row>
    <row r="4" spans="1:6" ht="12.7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4"/>
      <c r="B5" s="5" t="s">
        <v>6</v>
      </c>
      <c r="C5" s="5" t="s">
        <v>6</v>
      </c>
      <c r="D5" s="5" t="s">
        <v>6</v>
      </c>
      <c r="E5" s="5" t="s">
        <v>6</v>
      </c>
      <c r="F5" s="5" t="s">
        <v>6</v>
      </c>
    </row>
    <row r="6" spans="1:6" s="8" customFormat="1" ht="12.75">
      <c r="A6" s="6" t="s">
        <v>7</v>
      </c>
      <c r="B6" s="7"/>
      <c r="C6" s="7">
        <f>B24</f>
        <v>173113</v>
      </c>
      <c r="D6" s="7">
        <f>C24</f>
        <v>181062.99030887499</v>
      </c>
      <c r="E6" s="7">
        <f>D24</f>
        <v>174120.0201150525</v>
      </c>
      <c r="F6" s="7">
        <f>E24</f>
        <v>168873.73801735352</v>
      </c>
    </row>
    <row r="7" spans="1:6" s="8" customFormat="1" ht="12.75">
      <c r="A7" s="9"/>
      <c r="B7" s="7"/>
      <c r="C7" s="7"/>
      <c r="D7" s="7"/>
      <c r="E7" s="7"/>
      <c r="F7" s="7"/>
    </row>
    <row r="8" spans="1:6" s="8" customFormat="1" ht="12.75">
      <c r="A8" s="9" t="s">
        <v>8</v>
      </c>
      <c r="B8" s="7"/>
      <c r="C8" s="7">
        <v>1102</v>
      </c>
      <c r="D8" s="7">
        <v>-743</v>
      </c>
      <c r="E8" s="7">
        <v>-390</v>
      </c>
      <c r="F8" s="7">
        <v>841</v>
      </c>
    </row>
    <row r="9" spans="1:6" s="8" customFormat="1" ht="12.75">
      <c r="A9" s="9" t="s">
        <v>9</v>
      </c>
      <c r="B9" s="7"/>
      <c r="C9" s="7">
        <v>11914</v>
      </c>
      <c r="D9" s="7">
        <v>642</v>
      </c>
      <c r="E9" s="7">
        <v>475</v>
      </c>
      <c r="F9" s="7">
        <v>-525</v>
      </c>
    </row>
    <row r="10" spans="1:6" s="8" customFormat="1" ht="12.75">
      <c r="A10" s="9" t="s">
        <v>10</v>
      </c>
      <c r="B10" s="7"/>
      <c r="C10" s="7">
        <v>4557</v>
      </c>
      <c r="D10" s="7">
        <v>1235</v>
      </c>
      <c r="E10" s="7">
        <v>2279</v>
      </c>
      <c r="F10" s="7">
        <v>3289</v>
      </c>
    </row>
    <row r="11" spans="1:6" s="8" customFormat="1" ht="12.75">
      <c r="A11" s="9" t="s">
        <v>11</v>
      </c>
      <c r="B11" s="7"/>
      <c r="C11" s="7">
        <v>2784</v>
      </c>
      <c r="D11" s="7">
        <v>3160</v>
      </c>
      <c r="E11" s="7">
        <v>4060</v>
      </c>
      <c r="F11" s="7">
        <v>4060</v>
      </c>
    </row>
    <row r="12" spans="1:6" ht="12.75">
      <c r="A12" s="10" t="s">
        <v>12</v>
      </c>
      <c r="B12" s="7"/>
      <c r="C12" s="7">
        <v>-2234</v>
      </c>
      <c r="D12" s="7">
        <v>-296</v>
      </c>
      <c r="E12" s="7">
        <v>-140</v>
      </c>
      <c r="F12" s="7">
        <v>0</v>
      </c>
    </row>
    <row r="13" spans="1:6" ht="12.75">
      <c r="A13" s="11" t="s">
        <v>13</v>
      </c>
      <c r="B13" s="7"/>
      <c r="C13" s="7">
        <v>-2255</v>
      </c>
      <c r="D13" s="7">
        <v>-6282</v>
      </c>
      <c r="E13" s="7">
        <v>2800</v>
      </c>
      <c r="F13" s="7">
        <v>2500</v>
      </c>
    </row>
    <row r="14" spans="1:6" ht="12.75">
      <c r="A14" s="12" t="s">
        <v>14</v>
      </c>
      <c r="B14" s="13"/>
      <c r="C14" s="13">
        <v>-1076</v>
      </c>
      <c r="D14" s="13">
        <v>-1672</v>
      </c>
      <c r="E14" s="13">
        <v>413</v>
      </c>
      <c r="F14" s="13">
        <v>413</v>
      </c>
    </row>
    <row r="15" spans="1:6" ht="12.75">
      <c r="A15" s="11" t="s">
        <v>15</v>
      </c>
      <c r="B15" s="7"/>
      <c r="C15" s="7">
        <v>-4469</v>
      </c>
      <c r="D15" s="7">
        <v>-1414</v>
      </c>
      <c r="E15" s="7">
        <v>675</v>
      </c>
      <c r="F15" s="7">
        <v>753</v>
      </c>
    </row>
    <row r="16" spans="1:6" ht="12.75">
      <c r="A16" s="10" t="s">
        <v>16</v>
      </c>
      <c r="B16" s="7"/>
      <c r="C16" s="7">
        <v>-2373</v>
      </c>
      <c r="D16" s="7">
        <v>-1573</v>
      </c>
      <c r="E16" s="7">
        <v>275</v>
      </c>
      <c r="F16" s="7">
        <v>-225</v>
      </c>
    </row>
    <row r="17" spans="1:6" ht="12.75">
      <c r="A17" s="10"/>
      <c r="B17" s="7"/>
      <c r="C17" s="7"/>
      <c r="D17" s="7"/>
      <c r="E17" s="14"/>
      <c r="F17" s="15"/>
    </row>
    <row r="18" spans="1:6" ht="12.75">
      <c r="A18" s="6" t="s">
        <v>17</v>
      </c>
      <c r="B18" s="16"/>
      <c r="C18" s="16">
        <f>SUM(C8:C17)</f>
        <v>7950</v>
      </c>
      <c r="D18" s="16">
        <f>SUM(D8:D17)</f>
        <v>-6943</v>
      </c>
      <c r="E18" s="16">
        <f>SUM(E8:E17)</f>
        <v>10447</v>
      </c>
      <c r="F18" s="16">
        <f>SUM(F8:F17)</f>
        <v>11106</v>
      </c>
    </row>
    <row r="19" spans="1:6" ht="12.75">
      <c r="A19" s="17"/>
      <c r="B19" s="17"/>
      <c r="C19" s="17"/>
      <c r="D19" s="17"/>
      <c r="E19" s="17"/>
      <c r="F19" s="17"/>
    </row>
    <row r="20" spans="1:6" ht="12.75">
      <c r="A20" s="6" t="s">
        <v>18</v>
      </c>
      <c r="B20" s="18"/>
      <c r="C20" s="16">
        <f>-(SUM(C6:C16)+SUM(C26:C29)-C31)</f>
        <v>-0.009691125000244938</v>
      </c>
      <c r="D20" s="16">
        <f>-(SUM(D6:D16)+SUM(D26:D29)-D31)</f>
        <v>0.029806177510181442</v>
      </c>
      <c r="E20" s="16">
        <f>-(SUM(E6:E16)+SUM(E26:E29)-E31)</f>
        <v>-15693.28209769896</v>
      </c>
      <c r="F20" s="16">
        <f>-(SUM(F6:F16)+SUM(F26:F29)-F31)</f>
        <v>-14235.83496465291</v>
      </c>
    </row>
    <row r="21" spans="1:6" ht="12.75">
      <c r="A21" s="6"/>
      <c r="B21" s="9"/>
      <c r="C21" s="9"/>
      <c r="D21" s="17"/>
      <c r="E21" s="17"/>
      <c r="F21" s="17"/>
    </row>
    <row r="22" spans="1:6" ht="12.75">
      <c r="A22" s="6" t="s">
        <v>19</v>
      </c>
      <c r="B22" s="19"/>
      <c r="C22" s="20">
        <f>SUM(C18:C20)</f>
        <v>7949.990308875</v>
      </c>
      <c r="D22" s="20">
        <f>SUM(D18:D20)</f>
        <v>-6942.97019382249</v>
      </c>
      <c r="E22" s="20">
        <f>SUM(E18:E20)</f>
        <v>-5246.282097698961</v>
      </c>
      <c r="F22" s="20">
        <f>SUM(F18:F20)</f>
        <v>-3129.8349646529095</v>
      </c>
    </row>
    <row r="23" spans="1:6" ht="12.75">
      <c r="A23" s="9"/>
      <c r="B23" s="9"/>
      <c r="C23" s="9"/>
      <c r="D23" s="17"/>
      <c r="E23" s="17"/>
      <c r="F23" s="17"/>
    </row>
    <row r="24" spans="1:6" ht="12.75">
      <c r="A24" s="6" t="s">
        <v>20</v>
      </c>
      <c r="B24" s="20">
        <v>173113</v>
      </c>
      <c r="C24" s="20">
        <f>SUM(C22,C6)</f>
        <v>181062.99030887499</v>
      </c>
      <c r="D24" s="20">
        <f>SUM(D22,D6)</f>
        <v>174120.0201150525</v>
      </c>
      <c r="E24" s="20">
        <f>SUM(E22,E6)</f>
        <v>168873.73801735352</v>
      </c>
      <c r="F24" s="20">
        <f>SUM(F22,F6)</f>
        <v>165743.90305270063</v>
      </c>
    </row>
    <row r="25" spans="1:6" ht="12.75">
      <c r="A25" s="9"/>
      <c r="B25" s="9"/>
      <c r="C25" s="9"/>
      <c r="D25" s="17"/>
      <c r="E25" s="17"/>
      <c r="F25" s="17"/>
    </row>
    <row r="26" spans="1:6" ht="12.75">
      <c r="A26" s="9" t="s">
        <v>21</v>
      </c>
      <c r="B26" s="21">
        <v>-1335</v>
      </c>
      <c r="C26" s="21">
        <v>-1045</v>
      </c>
      <c r="D26" s="21">
        <v>-500</v>
      </c>
      <c r="E26" s="21">
        <v>0</v>
      </c>
      <c r="F26" s="21">
        <v>0</v>
      </c>
    </row>
    <row r="27" spans="1:7" ht="12.75">
      <c r="A27" s="9" t="s">
        <v>22</v>
      </c>
      <c r="B27" s="22">
        <v>-67196</v>
      </c>
      <c r="C27" s="22">
        <v>-52100</v>
      </c>
      <c r="D27" s="22">
        <v>-43075</v>
      </c>
      <c r="E27" s="22">
        <f>D27+6019+603+22+149</f>
        <v>-36282</v>
      </c>
      <c r="F27" s="22">
        <f>E27+4985+81+150</f>
        <v>-31066</v>
      </c>
      <c r="G27" s="23"/>
    </row>
    <row r="28" spans="1:7" ht="12.75">
      <c r="A28" s="9" t="s">
        <v>23</v>
      </c>
      <c r="B28" s="22"/>
      <c r="C28" s="22">
        <v>-20154</v>
      </c>
      <c r="D28" s="22">
        <v>-20773</v>
      </c>
      <c r="E28" s="22">
        <v>-20773</v>
      </c>
      <c r="F28" s="22">
        <v>-20773</v>
      </c>
      <c r="G28" s="23"/>
    </row>
    <row r="29" spans="1:7" ht="12.75">
      <c r="A29" s="9" t="s">
        <v>24</v>
      </c>
      <c r="B29" s="22">
        <v>0</v>
      </c>
      <c r="C29" s="22">
        <v>-14725</v>
      </c>
      <c r="D29" s="22">
        <f>C29*1.01</f>
        <v>-14872.25</v>
      </c>
      <c r="E29" s="22">
        <f>D29*1.01</f>
        <v>-15020.9725</v>
      </c>
      <c r="F29" s="22">
        <f>E29*1.01</f>
        <v>-15171.182225</v>
      </c>
      <c r="G29" s="23"/>
    </row>
    <row r="30" spans="1:6" ht="12.75">
      <c r="A30" s="9"/>
      <c r="B30" s="9"/>
      <c r="C30" s="9"/>
      <c r="D30" s="24"/>
      <c r="E30" s="24"/>
      <c r="F30" s="17"/>
    </row>
    <row r="31" spans="1:8" ht="12.75">
      <c r="A31" s="6" t="s">
        <v>25</v>
      </c>
      <c r="B31" s="20">
        <f>B33*B36/1000</f>
        <v>104582.2440935</v>
      </c>
      <c r="C31" s="20">
        <f>C33*C36/1000</f>
        <v>93038.990308875</v>
      </c>
      <c r="D31" s="20">
        <f>D33*D36/1000</f>
        <v>94899.7701150525</v>
      </c>
      <c r="E31" s="20">
        <f>E33*E36/1000</f>
        <v>96797.76551735353</v>
      </c>
      <c r="F31" s="20">
        <f>F33*F36/1000</f>
        <v>98733.72082770061</v>
      </c>
      <c r="G31" s="23"/>
      <c r="H31" s="23"/>
    </row>
    <row r="32" spans="1:6" ht="12.75">
      <c r="A32" s="9"/>
      <c r="B32" s="9"/>
      <c r="C32" s="9"/>
      <c r="D32" s="17"/>
      <c r="E32" s="17"/>
      <c r="F32" s="17"/>
    </row>
    <row r="33" spans="1:6" ht="12.75">
      <c r="A33" s="6" t="s">
        <v>26</v>
      </c>
      <c r="B33" s="25">
        <v>1186.55</v>
      </c>
      <c r="C33" s="26">
        <f>B33*(1+(C35/100))</f>
        <v>1210.281</v>
      </c>
      <c r="D33" s="26">
        <f>C33*(1+(D35/100))</f>
        <v>1234.48662</v>
      </c>
      <c r="E33" s="26">
        <f>D33*(1+(E35/100))</f>
        <v>1259.1763523999998</v>
      </c>
      <c r="F33" s="25">
        <f>E33*(1+(F35/100))</f>
        <v>1284.359879448</v>
      </c>
    </row>
    <row r="34" spans="1:6" ht="12.75">
      <c r="A34" s="6"/>
      <c r="B34" s="9"/>
      <c r="C34" s="9"/>
      <c r="D34" s="17"/>
      <c r="E34" s="17"/>
      <c r="F34" s="17"/>
    </row>
    <row r="35" spans="1:6" ht="12.75">
      <c r="A35" s="6" t="s">
        <v>27</v>
      </c>
      <c r="B35" s="27"/>
      <c r="C35" s="27">
        <v>2</v>
      </c>
      <c r="D35" s="27">
        <v>2</v>
      </c>
      <c r="E35" s="27">
        <v>2</v>
      </c>
      <c r="F35" s="27">
        <v>2</v>
      </c>
    </row>
    <row r="36" spans="1:6" ht="12.75">
      <c r="A36" s="9" t="s">
        <v>28</v>
      </c>
      <c r="B36" s="22">
        <f>B40*B38</f>
        <v>88139.77</v>
      </c>
      <c r="C36" s="22">
        <f>C40*C38</f>
        <v>76873.875</v>
      </c>
      <c r="D36" s="22">
        <f>D40*D38</f>
        <v>76873.875</v>
      </c>
      <c r="E36" s="22">
        <f>E40*E38</f>
        <v>76873.875</v>
      </c>
      <c r="F36" s="22">
        <f>F40*F38</f>
        <v>76873.875</v>
      </c>
    </row>
    <row r="37" spans="1:6" ht="12.75">
      <c r="A37" s="9"/>
      <c r="B37" s="9"/>
      <c r="C37" s="9"/>
      <c r="D37" s="17"/>
      <c r="E37" s="17"/>
      <c r="F37" s="17"/>
    </row>
    <row r="38" spans="1:6" ht="12.75">
      <c r="A38" s="9" t="s">
        <v>29</v>
      </c>
      <c r="B38" s="28">
        <v>0.985</v>
      </c>
      <c r="C38" s="28">
        <v>0.975</v>
      </c>
      <c r="D38" s="28">
        <v>0.975</v>
      </c>
      <c r="E38" s="28">
        <v>0.975</v>
      </c>
      <c r="F38" s="28">
        <v>0.975</v>
      </c>
    </row>
    <row r="39" spans="1:6" ht="12.75">
      <c r="A39" s="9"/>
      <c r="B39" s="9"/>
      <c r="C39" s="9"/>
      <c r="D39" s="9"/>
      <c r="E39" s="9"/>
      <c r="F39" s="9"/>
    </row>
    <row r="40" spans="1:6" ht="12.75">
      <c r="A40" s="9" t="s">
        <v>30</v>
      </c>
      <c r="B40" s="21">
        <v>89482</v>
      </c>
      <c r="C40" s="21">
        <v>78845</v>
      </c>
      <c r="D40" s="21">
        <f>C40</f>
        <v>78845</v>
      </c>
      <c r="E40" s="21">
        <f>D40</f>
        <v>78845</v>
      </c>
      <c r="F40" s="21">
        <f>E40</f>
        <v>78845</v>
      </c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Harrow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DCalvert</dc:creator>
  <cp:keywords/>
  <dc:description/>
  <cp:lastModifiedBy>STingle</cp:lastModifiedBy>
  <cp:lastPrinted>2013-11-13T11:42:55Z</cp:lastPrinted>
  <dcterms:created xsi:type="dcterms:W3CDTF">2013-11-12T15:45:03Z</dcterms:created>
  <dcterms:modified xsi:type="dcterms:W3CDTF">2013-12-03T09:36:58Z</dcterms:modified>
  <cp:category/>
  <cp:version/>
  <cp:contentType/>
  <cp:contentStatus/>
</cp:coreProperties>
</file>